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135" windowWidth="15480" windowHeight="11115"/>
  </bookViews>
  <sheets>
    <sheet name="DWDM,SDH Приложение №1.3" sheetId="1" r:id="rId1"/>
    <sheet name="IP-MPLS Приложение №1.2" sheetId="2" r:id="rId2"/>
    <sheet name="IP-MPLS Приложение №1.1" sheetId="3" r:id="rId3"/>
  </sheets>
  <definedNames>
    <definedName name="Print_Area_1">'DWDM,SDH Приложение №1.3'!$A$1:$H$26</definedName>
  </definedNames>
  <calcPr calcId="124519"/>
</workbook>
</file>

<file path=xl/calcChain.xml><?xml version="1.0" encoding="utf-8"?>
<calcChain xmlns="http://schemas.openxmlformats.org/spreadsheetml/2006/main">
  <c r="F20" i="3"/>
  <c r="F19"/>
  <c r="F18"/>
  <c r="F17"/>
  <c r="F16"/>
  <c r="F15"/>
  <c r="F14"/>
  <c r="F13"/>
  <c r="F12"/>
  <c r="F11"/>
  <c r="F10"/>
  <c r="F9"/>
  <c r="F8"/>
  <c r="F7"/>
  <c r="F21" l="1"/>
  <c r="F22" s="1"/>
  <c r="D23" s="1"/>
  <c r="F16" i="2" l="1"/>
  <c r="F15"/>
  <c r="F14"/>
  <c r="F13"/>
  <c r="F12"/>
  <c r="F11"/>
  <c r="F10"/>
  <c r="F9"/>
  <c r="F8"/>
  <c r="F17" s="1"/>
  <c r="F7"/>
  <c r="F18" l="1"/>
  <c r="D19" s="1"/>
  <c r="F8" i="1"/>
  <c r="F9"/>
  <c r="F10"/>
  <c r="F11"/>
  <c r="F12"/>
  <c r="F13"/>
  <c r="F14"/>
  <c r="F15"/>
  <c r="F16"/>
  <c r="F17"/>
  <c r="F18"/>
  <c r="F7"/>
  <c r="F20" l="1"/>
  <c r="F21" s="1"/>
  <c r="D22" l="1"/>
</calcChain>
</file>

<file path=xl/sharedStrings.xml><?xml version="1.0" encoding="utf-8"?>
<sst xmlns="http://schemas.openxmlformats.org/spreadsheetml/2006/main" count="113" uniqueCount="79">
  <si>
    <t>№ п.п</t>
  </si>
  <si>
    <t>Код продукта</t>
  </si>
  <si>
    <t>Описание</t>
  </si>
  <si>
    <t>Особые условия</t>
  </si>
  <si>
    <t>Кол-во</t>
  </si>
  <si>
    <t>Адрес доставки</t>
  </si>
  <si>
    <t>Итого:</t>
  </si>
  <si>
    <t>Республика Башкортостан,  г. Уфа, ул. Ленина,30 ОАО "Башинформсвязь, ЦТЭ  Контактное лицо: начальник цеха эксплуатации систем передач:  Дельмухаметов О.Р.    +7-(347)-2215475, mail: delmukhametov@bashtel.ru</t>
  </si>
  <si>
    <t>Цена за единицу измерения без НДС 18 %, рубли РФ</t>
  </si>
  <si>
    <t>Сумма без  НДС 18 %, рубли РФ</t>
  </si>
  <si>
    <t>НДС 18%</t>
  </si>
  <si>
    <t>CON-SNT-ECTXK9</t>
  </si>
  <si>
    <t>CON-SNT-TCC2PK9</t>
  </si>
  <si>
    <t>SMARTNET 8X5XNBD SVC 15310E-CTX-K9</t>
  </si>
  <si>
    <t>SMARTNET 8X5XNBD Timing Communications Control 3</t>
  </si>
  <si>
    <t>SMARTNET 8X5XNBD Timing Communication</t>
  </si>
  <si>
    <t xml:space="preserve">Предельная стоимость лота составляет (руб., с НДС) </t>
  </si>
  <si>
    <t>Поставщик должен быть авторизированным сервисным партнером CISCO; поставщик должен предоставить письмо авторизации. После заключения договора, поставщик должен предоставить сертификат расширенной гарантии Cisco с указанием количества и состава оборудования (Product ID).</t>
  </si>
  <si>
    <t>CON-SNT-15454O</t>
  </si>
  <si>
    <t>8x5xNBD Svc, 15454 Service Channel Module</t>
  </si>
  <si>
    <t>CON-SNT-15454OPB</t>
  </si>
  <si>
    <t>8x5xNBD Svc, 15454 Pre-Amp/Booster Mod</t>
  </si>
  <si>
    <t>CON-SNT-15454OT</t>
  </si>
  <si>
    <t>SMARTNET 8X5XNBD 4 X OTN 10G MR TRANS</t>
  </si>
  <si>
    <t>CON-SNT-15454SM2</t>
  </si>
  <si>
    <t>SMARTNET 8X5XNBD SM ROADM 2-PRE-AMP-BST 100GHZ-CBAND</t>
  </si>
  <si>
    <t>CON-SNT-1545SMR2</t>
  </si>
  <si>
    <t>SMARTNET 8X5XNBD 40Chs Single Module</t>
  </si>
  <si>
    <t>CON-SNT-15454M6S</t>
  </si>
  <si>
    <t>SMARTNET 8X5XNBD 6 svc slot MSTP shelf,incl M-SHIPKIT</t>
  </si>
  <si>
    <t>CON-SNT-15454ETK</t>
  </si>
  <si>
    <t>CON-SNT-15454SM3</t>
  </si>
  <si>
    <t>CON-SNT-15454CK9</t>
  </si>
  <si>
    <t>SMARTNET 8X5XNBD Transport Node Controller for M2</t>
  </si>
  <si>
    <t>CON-SNT-MTNCEK9</t>
  </si>
  <si>
    <t>SMARTnet 8 x 5 x NBD for 15454-M-TNCE-K9, 15454-M-TNCE-K9=</t>
  </si>
  <si>
    <t>CON-SNT-V6506E72</t>
  </si>
  <si>
    <t>SMARTNET 8X5XNBD VS-C6506E-S720-10G</t>
  </si>
  <si>
    <t>CON-SNT-M36X24FS</t>
  </si>
  <si>
    <t>SMARTNET 8X5XNBD ME3600X Ethernet Access Switch 24 GE SFP</t>
  </si>
  <si>
    <t>CON-SNT-EST4TGB</t>
  </si>
  <si>
    <t>SMARTNET 8X5XNBD ES+ Low Queue 4 port 10GE - 3CXL</t>
  </si>
  <si>
    <t>CON-SNT-R7203CXL</t>
  </si>
  <si>
    <t>SMARTNET 8X5XNBD Cisco 7600 Route Swi</t>
  </si>
  <si>
    <t>CON-SNT-R7203CGE</t>
  </si>
  <si>
    <t>CON-SNT-A9K8TL</t>
  </si>
  <si>
    <t>SMARTNET 8X5XNBD 8-Port 10GE Low Queue</t>
  </si>
  <si>
    <t>Дата начала оказания технической поддержки: с 01.04.2015 на 12 мес.</t>
  </si>
  <si>
    <t>CON-SNT-ASR-901DS</t>
  </si>
  <si>
    <t>SMARTNET 8X5XNBD ASR 9010 DC Chassis</t>
  </si>
  <si>
    <t>CON-SNT-A9K8T4B</t>
  </si>
  <si>
    <t>SMARTNET 8X5XNBD 8-Port 10GE DX Line</t>
  </si>
  <si>
    <t>CON-SNT-A1004SB</t>
  </si>
  <si>
    <t>SMARTNET 8X5XNBD Cisco ASR1004 Chassis</t>
  </si>
  <si>
    <t>CON-SNT-ASRRP2</t>
  </si>
  <si>
    <t>SMARTNET 8X5XNBD ASR1000 RP2</t>
  </si>
  <si>
    <t>CON-SNT-SIP40SB</t>
  </si>
  <si>
    <t>SMARTNET 8X5XNBD Cisco ASR1000 SPA Interface Processor 40</t>
  </si>
  <si>
    <t>CON-SNT-A1ESP20</t>
  </si>
  <si>
    <t>SMARTNET 8X5XNBD Cisco ASR1000-ESP20</t>
  </si>
  <si>
    <t>CON-SNT-ASIP10SB</t>
  </si>
  <si>
    <t>SMARTNET 8X5XNBD Cisco ASR1000-SIP10-SB</t>
  </si>
  <si>
    <t>CON-SNT-ASR1000E</t>
  </si>
  <si>
    <t>SMARTNET 8X5XNBD Cisco ASR1000 Embedded Services Processor</t>
  </si>
  <si>
    <t>CON-SNT-A9KRSP4G</t>
  </si>
  <si>
    <t>SMARTNET 8X5XNBD Route Switch Processor 4G Memory</t>
  </si>
  <si>
    <t>CON-SNT-C5548PB</t>
  </si>
  <si>
    <t>SMARTNET 8X5XNBD Nexus 5548P in N5548P-N2K Bundle</t>
  </si>
  <si>
    <t>CON-SNT-1XGLV2E</t>
  </si>
  <si>
    <t>SMARTNET 8X5XNBD Cisco 1-Port 10GE LAN-PHY Shared Port Ad</t>
  </si>
  <si>
    <t>CON-SNT-ASR9006D</t>
  </si>
  <si>
    <t>SMARTNET 8X5XNBD ASR 9006 DC Chassis</t>
  </si>
  <si>
    <t>Дата начала оказания технической поддержки: с 01.10.2015 на 12 мес.</t>
  </si>
  <si>
    <t>Лот Приобретение сертификатов технической поддержки оборудования сети IP/MPLS РБ, Cisco  DWDM, SDH</t>
  </si>
  <si>
    <t>Дата начала оказания технической поддержки: c 01.04.2015 г. на 12 мес.</t>
  </si>
  <si>
    <t>Объем может быть изменен на 30% без изменения стоимости единицы</t>
  </si>
  <si>
    <t>Приложение №1.1</t>
  </si>
  <si>
    <t>Приложение №1.2</t>
  </si>
  <si>
    <t>Приложение №1.3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</si>
</sst>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</numFmts>
  <fonts count="24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b/>
      <i/>
      <sz val="14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0"/>
    <xf numFmtId="165" fontId="1" fillId="0" borderId="0" applyFill="0" applyBorder="0" applyAlignment="0" applyProtection="0"/>
    <xf numFmtId="166" fontId="1" fillId="0" borderId="0" applyFill="0" applyBorder="0" applyAlignment="0" applyProtection="0"/>
    <xf numFmtId="0" fontId="15" fillId="0" borderId="0"/>
    <xf numFmtId="0" fontId="1" fillId="0" borderId="0"/>
    <xf numFmtId="0" fontId="16" fillId="0" borderId="0"/>
    <xf numFmtId="0" fontId="1" fillId="0" borderId="0"/>
    <xf numFmtId="167" fontId="1" fillId="0" borderId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43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26">
    <xf numFmtId="0" fontId="0" fillId="0" borderId="0" xfId="0"/>
    <xf numFmtId="0" fontId="2" fillId="0" borderId="0" xfId="0" applyFont="1" applyBorder="1"/>
    <xf numFmtId="0" fontId="2" fillId="0" borderId="0" xfId="0" applyFont="1"/>
    <xf numFmtId="0" fontId="5" fillId="0" borderId="0" xfId="0" applyFont="1" applyBorder="1"/>
    <xf numFmtId="0" fontId="5" fillId="0" borderId="0" xfId="0" applyFont="1"/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3" xfId="0" applyFont="1" applyBorder="1"/>
    <xf numFmtId="0" fontId="7" fillId="0" borderId="0" xfId="0" applyFont="1" applyBorder="1"/>
    <xf numFmtId="0" fontId="7" fillId="0" borderId="0" xfId="0" applyFont="1"/>
    <xf numFmtId="0" fontId="9" fillId="0" borderId="0" xfId="0" applyFont="1" applyAlignment="1">
      <alignment horizontal="left"/>
    </xf>
    <xf numFmtId="164" fontId="9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center" vertical="center" wrapText="1"/>
    </xf>
    <xf numFmtId="1" fontId="11" fillId="0" borderId="0" xfId="0" applyNumberFormat="1" applyFont="1" applyAlignment="1"/>
    <xf numFmtId="164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left" wrapText="1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164" fontId="9" fillId="0" borderId="0" xfId="0" applyNumberFormat="1" applyFont="1" applyBorder="1" applyAlignment="1">
      <alignment horizontal="left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2" fontId="14" fillId="0" borderId="4" xfId="0" applyNumberFormat="1" applyFont="1" applyBorder="1" applyAlignment="1">
      <alignment horizontal="right" vertical="center"/>
    </xf>
    <xf numFmtId="0" fontId="3" fillId="0" borderId="5" xfId="0" applyFont="1" applyFill="1" applyBorder="1" applyAlignment="1">
      <alignment horizontal="center" vertical="center"/>
    </xf>
    <xf numFmtId="1" fontId="17" fillId="0" borderId="5" xfId="0" applyNumberFormat="1" applyFont="1" applyFill="1" applyBorder="1" applyAlignment="1">
      <alignment horizontal="center" vertical="center" wrapText="1"/>
    </xf>
    <xf numFmtId="0" fontId="2" fillId="0" borderId="3" xfId="0" applyFont="1" applyBorder="1"/>
    <xf numFmtId="4" fontId="4" fillId="0" borderId="3" xfId="0" applyNumberFormat="1" applyFont="1" applyBorder="1" applyAlignment="1">
      <alignment horizontal="left" vertical="center" wrapText="1"/>
    </xf>
    <xf numFmtId="4" fontId="7" fillId="0" borderId="3" xfId="0" applyNumberFormat="1" applyFont="1" applyBorder="1"/>
    <xf numFmtId="0" fontId="9" fillId="0" borderId="7" xfId="0" applyFont="1" applyBorder="1" applyAlignment="1">
      <alignment horizontal="center" vertical="center" wrapText="1"/>
    </xf>
    <xf numFmtId="0" fontId="19" fillId="0" borderId="4" xfId="0" applyFont="1" applyFill="1" applyBorder="1" applyAlignment="1">
      <alignment vertical="center" wrapText="1" shrinkToFit="1"/>
    </xf>
    <xf numFmtId="0" fontId="19" fillId="0" borderId="4" xfId="0" applyFont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/>
    </xf>
    <xf numFmtId="43" fontId="4" fillId="0" borderId="3" xfId="0" applyNumberFormat="1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0" fontId="17" fillId="0" borderId="4" xfId="35" applyFont="1" applyFill="1" applyBorder="1" applyAlignment="1">
      <alignment horizontal="left" vertical="center" wrapText="1" shrinkToFit="1"/>
    </xf>
    <xf numFmtId="0" fontId="17" fillId="0" borderId="4" xfId="4" applyFont="1" applyFill="1" applyBorder="1"/>
    <xf numFmtId="0" fontId="17" fillId="0" borderId="4" xfId="36" applyFont="1" applyFill="1" applyBorder="1" applyAlignment="1">
      <alignment horizontal="center" vertical="center" wrapText="1" shrinkToFit="1"/>
    </xf>
    <xf numFmtId="0" fontId="2" fillId="0" borderId="4" xfId="37" applyFont="1" applyFill="1" applyBorder="1" applyAlignment="1">
      <alignment horizontal="center" vertical="center"/>
    </xf>
    <xf numFmtId="0" fontId="6" fillId="0" borderId="3" xfId="0" applyFont="1" applyBorder="1" applyAlignment="1">
      <alignment wrapText="1"/>
    </xf>
    <xf numFmtId="0" fontId="6" fillId="0" borderId="3" xfId="0" applyFont="1" applyBorder="1" applyAlignment="1">
      <alignment horizontal="center"/>
    </xf>
    <xf numFmtId="0" fontId="17" fillId="0" borderId="4" xfId="38" applyFont="1" applyFill="1" applyBorder="1" applyAlignment="1">
      <alignment horizontal="left" vertical="center" wrapText="1" shrinkToFit="1"/>
    </xf>
    <xf numFmtId="1" fontId="17" fillId="0" borderId="5" xfId="0" applyNumberFormat="1" applyFont="1" applyFill="1" applyBorder="1" applyAlignment="1">
      <alignment horizontal="center" vertical="center" wrapText="1"/>
    </xf>
    <xf numFmtId="0" fontId="17" fillId="0" borderId="4" xfId="4" applyFont="1" applyFill="1" applyBorder="1" applyAlignment="1">
      <alignment wrapText="1"/>
    </xf>
    <xf numFmtId="0" fontId="17" fillId="0" borderId="4" xfId="0" applyFont="1" applyFill="1" applyBorder="1"/>
    <xf numFmtId="0" fontId="17" fillId="0" borderId="4" xfId="4" applyFont="1" applyFill="1" applyBorder="1" applyAlignment="1"/>
    <xf numFmtId="0" fontId="17" fillId="0" borderId="4" xfId="0" applyFont="1" applyFill="1" applyBorder="1" applyAlignment="1">
      <alignment horizontal="center" vertical="center"/>
    </xf>
    <xf numFmtId="0" fontId="17" fillId="0" borderId="4" xfId="35" applyFont="1" applyFill="1" applyBorder="1" applyAlignment="1">
      <alignment vertical="center" wrapText="1" shrinkToFit="1"/>
    </xf>
    <xf numFmtId="0" fontId="19" fillId="0" borderId="4" xfId="0" applyFont="1" applyFill="1" applyBorder="1" applyAlignment="1">
      <alignment horizontal="left" vertical="center" wrapText="1" shrinkToFit="1"/>
    </xf>
    <xf numFmtId="0" fontId="19" fillId="0" borderId="4" xfId="0" applyFont="1" applyFill="1" applyBorder="1" applyAlignment="1">
      <alignment horizontal="center" vertical="center" wrapText="1" shrinkToFit="1"/>
    </xf>
    <xf numFmtId="43" fontId="4" fillId="0" borderId="4" xfId="34" applyFont="1" applyFill="1" applyBorder="1" applyAlignment="1">
      <alignment horizontal="right" vertical="center" wrapText="1"/>
    </xf>
    <xf numFmtId="43" fontId="4" fillId="0" borderId="4" xfId="0" applyNumberFormat="1" applyFont="1" applyBorder="1" applyAlignment="1">
      <alignment horizontal="left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/>
    </xf>
    <xf numFmtId="0" fontId="19" fillId="0" borderId="4" xfId="0" applyFont="1" applyFill="1" applyBorder="1"/>
    <xf numFmtId="4" fontId="22" fillId="0" borderId="4" xfId="0" applyNumberFormat="1" applyFont="1" applyFill="1" applyBorder="1" applyAlignment="1">
      <alignment vertical="center"/>
    </xf>
    <xf numFmtId="164" fontId="10" fillId="0" borderId="6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164" fontId="9" fillId="0" borderId="9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43" fontId="4" fillId="0" borderId="3" xfId="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left" vertical="center" wrapText="1"/>
    </xf>
    <xf numFmtId="4" fontId="23" fillId="0" borderId="0" xfId="0" applyNumberFormat="1" applyFont="1" applyAlignment="1">
      <alignment vertical="center"/>
    </xf>
    <xf numFmtId="0" fontId="19" fillId="0" borderId="4" xfId="0" applyFont="1" applyFill="1" applyBorder="1" applyAlignment="1">
      <alignment wrapText="1"/>
    </xf>
    <xf numFmtId="0" fontId="6" fillId="0" borderId="0" xfId="0" applyFont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right" vertical="center" wrapText="1"/>
    </xf>
    <xf numFmtId="1" fontId="3" fillId="0" borderId="6" xfId="0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textRotation="90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4" fontId="9" fillId="0" borderId="17" xfId="0" applyNumberFormat="1" applyFont="1" applyFill="1" applyBorder="1" applyAlignment="1">
      <alignment horizontal="center" vertical="center" wrapText="1"/>
    </xf>
    <xf numFmtId="4" fontId="9" fillId="0" borderId="18" xfId="0" applyNumberFormat="1" applyFont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/>
    </xf>
    <xf numFmtId="0" fontId="19" fillId="0" borderId="14" xfId="0" applyFont="1" applyFill="1" applyBorder="1"/>
    <xf numFmtId="0" fontId="19" fillId="0" borderId="14" xfId="0" applyFont="1" applyFill="1" applyBorder="1" applyAlignment="1">
      <alignment wrapText="1"/>
    </xf>
    <xf numFmtId="4" fontId="22" fillId="0" borderId="14" xfId="0" applyNumberFormat="1" applyFont="1" applyFill="1" applyBorder="1" applyAlignment="1">
      <alignment vertical="center"/>
    </xf>
    <xf numFmtId="43" fontId="4" fillId="0" borderId="14" xfId="34" applyFont="1" applyFill="1" applyBorder="1" applyAlignment="1">
      <alignment horizontal="right" vertic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4" fontId="9" fillId="0" borderId="22" xfId="0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 vertical="center" wrapText="1"/>
    </xf>
    <xf numFmtId="4" fontId="4" fillId="0" borderId="6" xfId="0" applyNumberFormat="1" applyFont="1" applyBorder="1" applyAlignment="1">
      <alignment horizontal="right" vertical="center" wrapText="1"/>
    </xf>
    <xf numFmtId="4" fontId="4" fillId="0" borderId="27" xfId="0" applyNumberFormat="1" applyFont="1" applyBorder="1" applyAlignment="1">
      <alignment horizontal="right" vertical="center" wrapText="1"/>
    </xf>
  </cellXfs>
  <cellStyles count="43">
    <cellStyle name="_Akado_DWDM_BoMv1" xfId="6"/>
    <cellStyle name="_BoM_abakhare" xfId="7"/>
    <cellStyle name="_DWDM_BoM" xfId="8"/>
    <cellStyle name="_DWDM_Volga_BoM_v10_270806" xfId="9"/>
    <cellStyle name="_DWDM_Volga_BoM_v20_070906" xfId="10"/>
    <cellStyle name="_JET_DWDM_BoMv1" xfId="11"/>
    <cellStyle name="_KTC_DWDM_BoM_v10_100806" xfId="12"/>
    <cellStyle name="_KTC_SDH_BoM_v10_090806" xfId="13"/>
    <cellStyle name="_KTC_SDH_BoM_v10_100806" xfId="14"/>
    <cellStyle name="_KTC_T_SDH_BoM_v10_220806" xfId="15"/>
    <cellStyle name="_Megafon_DWDM_BoM" xfId="16"/>
    <cellStyle name="_Megafon_DWDM_BoMv1 cost" xfId="17"/>
    <cellStyle name="axlcolour" xfId="18"/>
    <cellStyle name="Excel Built-in Normal" xfId="33"/>
    <cellStyle name="Migliaia (0)_91P18UM" xfId="19"/>
    <cellStyle name="Migliaia_91P18UM" xfId="20"/>
    <cellStyle name="Normal 2" xfId="21"/>
    <cellStyle name="Normal_15365NTEPricing062805" xfId="3"/>
    <cellStyle name="Normal_UKT_10G_BoM_ALB v4.0" xfId="4"/>
    <cellStyle name="Normale_1664 SM" xfId="23"/>
    <cellStyle name="Style 1" xfId="24"/>
    <cellStyle name="TableStyleLight1" xfId="1"/>
    <cellStyle name="Valuta (0)_91P18UM" xfId="25"/>
    <cellStyle name="Valuta_91P18UM" xfId="26"/>
    <cellStyle name="Обычный" xfId="0" builtinId="0"/>
    <cellStyle name="Обычный 11" xfId="37"/>
    <cellStyle name="Обычный 13" xfId="40"/>
    <cellStyle name="Обычный 14" xfId="41"/>
    <cellStyle name="Обычный 15" xfId="42"/>
    <cellStyle name="Обычный 16" xfId="35"/>
    <cellStyle name="Обычный 17" xfId="38"/>
    <cellStyle name="Обычный 18" xfId="36"/>
    <cellStyle name="Обычный 2" xfId="5"/>
    <cellStyle name="Обычный 2 2" xfId="28"/>
    <cellStyle name="Обычный 2 3" xfId="29"/>
    <cellStyle name="Обычный 2 4" xfId="31"/>
    <cellStyle name="Обычный 2 5" xfId="32"/>
    <cellStyle name="Обычный 3" xfId="22"/>
    <cellStyle name="Обычный 5" xfId="30"/>
    <cellStyle name="Стиль 1" xfId="2"/>
    <cellStyle name="Финансовый" xfId="34" builtinId="3"/>
    <cellStyle name="Финансовый 2" xfId="39"/>
    <cellStyle name="常规_1350NM P730" xfId="2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26"/>
  <sheetViews>
    <sheetView tabSelected="1" topLeftCell="C1" zoomScale="70" zoomScaleNormal="70" zoomScalePageLayoutView="85" workbookViewId="0">
      <selection activeCell="C25" sqref="C25"/>
    </sheetView>
  </sheetViews>
  <sheetFormatPr defaultRowHeight="15"/>
  <cols>
    <col min="1" max="1" width="10.5703125" style="37" customWidth="1"/>
    <col min="2" max="2" width="29.28515625" style="29" customWidth="1"/>
    <col min="3" max="3" width="76.7109375" style="29" customWidth="1"/>
    <col min="4" max="4" width="19.5703125" style="15" customWidth="1"/>
    <col min="5" max="5" width="18.42578125" style="16" customWidth="1"/>
    <col min="6" max="6" width="21.42578125" style="16" customWidth="1"/>
    <col min="7" max="7" width="29.5703125" style="19" customWidth="1"/>
    <col min="8" max="8" width="3.28515625" style="1" customWidth="1"/>
    <col min="9" max="9" width="5.85546875" style="1" customWidth="1"/>
    <col min="10" max="26" width="9.140625" style="1"/>
    <col min="27" max="16384" width="9.140625" style="2"/>
  </cols>
  <sheetData>
    <row r="1" spans="1:26" s="4" customFormat="1" ht="18.75">
      <c r="A1" s="34"/>
      <c r="B1" s="29"/>
      <c r="C1" s="29"/>
      <c r="D1" s="24"/>
      <c r="E1" s="25"/>
      <c r="F1" s="18"/>
      <c r="G1" s="18" t="s">
        <v>78</v>
      </c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s="4" customFormat="1" ht="15" customHeight="1">
      <c r="A2" s="34"/>
      <c r="B2" s="29"/>
      <c r="C2" s="29"/>
      <c r="D2" s="24"/>
      <c r="E2" s="25"/>
      <c r="F2" s="25"/>
      <c r="G2" s="17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s="4" customFormat="1" ht="22.5" customHeight="1">
      <c r="A3" s="34"/>
      <c r="B3" s="92" t="s">
        <v>73</v>
      </c>
      <c r="C3" s="92"/>
      <c r="D3" s="92"/>
      <c r="E3" s="92"/>
      <c r="F3" s="92"/>
      <c r="G3" s="92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s="4" customFormat="1" ht="17.25" customHeight="1" thickBot="1">
      <c r="A4" s="35"/>
      <c r="B4" s="30"/>
      <c r="C4" s="30"/>
      <c r="D4" s="26"/>
      <c r="E4" s="27"/>
      <c r="F4" s="27"/>
      <c r="G4" s="20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s="6" customFormat="1" ht="63" customHeight="1">
      <c r="A5" s="53" t="s">
        <v>0</v>
      </c>
      <c r="B5" s="54" t="s">
        <v>1</v>
      </c>
      <c r="C5" s="51" t="s">
        <v>2</v>
      </c>
      <c r="D5" s="51" t="s">
        <v>4</v>
      </c>
      <c r="E5" s="52" t="s">
        <v>8</v>
      </c>
      <c r="F5" s="52" t="s">
        <v>9</v>
      </c>
      <c r="G5" s="50" t="s">
        <v>5</v>
      </c>
      <c r="H5" s="60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s="8" customFormat="1" ht="16.5" customHeight="1">
      <c r="A6" s="39">
        <v>1</v>
      </c>
      <c r="B6" s="44">
        <v>2</v>
      </c>
      <c r="C6" s="28">
        <v>3</v>
      </c>
      <c r="D6" s="21">
        <v>4</v>
      </c>
      <c r="E6" s="28">
        <v>5</v>
      </c>
      <c r="F6" s="21">
        <v>6</v>
      </c>
      <c r="G6" s="21">
        <v>7</v>
      </c>
      <c r="H6" s="61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s="11" customFormat="1" ht="18.75">
      <c r="A7" s="40">
        <v>1</v>
      </c>
      <c r="B7" s="68" t="s">
        <v>11</v>
      </c>
      <c r="C7" s="62" t="s">
        <v>13</v>
      </c>
      <c r="D7" s="58">
        <v>33</v>
      </c>
      <c r="E7" s="72">
        <v>12860</v>
      </c>
      <c r="F7" s="71">
        <f>E7*D7</f>
        <v>424380</v>
      </c>
      <c r="G7" s="93" t="s">
        <v>7</v>
      </c>
      <c r="H7" s="49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 s="11" customFormat="1" ht="18.75">
      <c r="A8" s="63">
        <v>2</v>
      </c>
      <c r="B8" s="56" t="s">
        <v>30</v>
      </c>
      <c r="C8" s="62" t="s">
        <v>14</v>
      </c>
      <c r="D8" s="58">
        <v>14</v>
      </c>
      <c r="E8" s="72">
        <v>6252</v>
      </c>
      <c r="F8" s="71">
        <f>E8*D8</f>
        <v>87528</v>
      </c>
      <c r="G8" s="93"/>
      <c r="H8" s="49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s="11" customFormat="1" ht="18.75">
      <c r="A9" s="63">
        <v>3</v>
      </c>
      <c r="B9" s="57" t="s">
        <v>12</v>
      </c>
      <c r="C9" s="64" t="s">
        <v>15</v>
      </c>
      <c r="D9" s="59">
        <v>60</v>
      </c>
      <c r="E9" s="72">
        <v>5337</v>
      </c>
      <c r="F9" s="71">
        <f>E9*D9</f>
        <v>320220</v>
      </c>
      <c r="G9" s="93"/>
      <c r="H9" s="49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 s="11" customFormat="1" ht="18.75">
      <c r="A10" s="63">
        <v>4</v>
      </c>
      <c r="B10" s="65" t="s">
        <v>18</v>
      </c>
      <c r="C10" s="66" t="s">
        <v>19</v>
      </c>
      <c r="D10" s="67">
        <v>2</v>
      </c>
      <c r="E10" s="72">
        <v>9607</v>
      </c>
      <c r="F10" s="71">
        <f>E10*D10</f>
        <v>19214</v>
      </c>
      <c r="G10" s="93"/>
      <c r="H10" s="49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 s="11" customFormat="1" ht="18.75">
      <c r="A11" s="63">
        <v>5</v>
      </c>
      <c r="B11" s="65" t="s">
        <v>20</v>
      </c>
      <c r="C11" s="66" t="s">
        <v>21</v>
      </c>
      <c r="D11" s="67">
        <v>2</v>
      </c>
      <c r="E11" s="72">
        <v>32938</v>
      </c>
      <c r="F11" s="71">
        <f>E11*D11</f>
        <v>65876</v>
      </c>
      <c r="G11" s="93"/>
      <c r="H11" s="49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s="11" customFormat="1" ht="18.75">
      <c r="A12" s="63">
        <v>6</v>
      </c>
      <c r="B12" s="65" t="s">
        <v>22</v>
      </c>
      <c r="C12" s="66" t="s">
        <v>23</v>
      </c>
      <c r="D12" s="67">
        <v>2</v>
      </c>
      <c r="E12" s="72">
        <v>30244</v>
      </c>
      <c r="F12" s="71">
        <f>E12*D12</f>
        <v>60488</v>
      </c>
      <c r="G12" s="93"/>
      <c r="H12" s="49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s="11" customFormat="1" ht="18.75">
      <c r="A13" s="63">
        <v>7</v>
      </c>
      <c r="B13" s="65" t="s">
        <v>31</v>
      </c>
      <c r="C13" s="66" t="s">
        <v>25</v>
      </c>
      <c r="D13" s="67">
        <v>58</v>
      </c>
      <c r="E13" s="72">
        <v>76346</v>
      </c>
      <c r="F13" s="71">
        <f>E13*D13</f>
        <v>4428068</v>
      </c>
      <c r="G13" s="93"/>
      <c r="H13" s="49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s="11" customFormat="1" ht="18.75">
      <c r="A14" s="63">
        <v>8</v>
      </c>
      <c r="B14" s="65" t="s">
        <v>24</v>
      </c>
      <c r="C14" s="66" t="s">
        <v>25</v>
      </c>
      <c r="D14" s="67">
        <v>4</v>
      </c>
      <c r="E14" s="72">
        <v>76346</v>
      </c>
      <c r="F14" s="71">
        <f>E14*D14</f>
        <v>305384</v>
      </c>
      <c r="G14" s="93"/>
      <c r="H14" s="49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s="11" customFormat="1" ht="19.5" customHeight="1">
      <c r="A15" s="63">
        <v>9</v>
      </c>
      <c r="B15" s="65" t="s">
        <v>26</v>
      </c>
      <c r="C15" s="66" t="s">
        <v>27</v>
      </c>
      <c r="D15" s="67">
        <v>3</v>
      </c>
      <c r="E15" s="72">
        <v>122804</v>
      </c>
      <c r="F15" s="71">
        <f>E15*D15</f>
        <v>368412</v>
      </c>
      <c r="G15" s="93"/>
      <c r="H15" s="49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s="11" customFormat="1" ht="18.75">
      <c r="A16" s="63">
        <v>10</v>
      </c>
      <c r="B16" s="56" t="s">
        <v>28</v>
      </c>
      <c r="C16" s="62" t="s">
        <v>29</v>
      </c>
      <c r="D16" s="58">
        <v>2</v>
      </c>
      <c r="E16" s="72">
        <v>1424</v>
      </c>
      <c r="F16" s="71">
        <f>E16*D16</f>
        <v>2848</v>
      </c>
      <c r="G16" s="93"/>
      <c r="H16" s="49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s="11" customFormat="1" ht="18.75">
      <c r="A17" s="63">
        <v>11</v>
      </c>
      <c r="B17" s="69" t="s">
        <v>32</v>
      </c>
      <c r="C17" s="69" t="s">
        <v>33</v>
      </c>
      <c r="D17" s="70">
        <v>13</v>
      </c>
      <c r="E17" s="72">
        <v>11590</v>
      </c>
      <c r="F17" s="71">
        <f>E17*D17</f>
        <v>150670</v>
      </c>
      <c r="G17" s="93"/>
      <c r="H17" s="49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s="11" customFormat="1" ht="18.75">
      <c r="A18" s="63">
        <v>12</v>
      </c>
      <c r="B18" s="45" t="s">
        <v>34</v>
      </c>
      <c r="C18" s="62" t="s">
        <v>35</v>
      </c>
      <c r="D18" s="58">
        <v>2</v>
      </c>
      <c r="E18" s="72">
        <v>11996</v>
      </c>
      <c r="F18" s="71">
        <f>E18*D18</f>
        <v>23992</v>
      </c>
      <c r="G18" s="93"/>
      <c r="H18" s="49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s="11" customFormat="1" ht="18.75">
      <c r="A19" s="63"/>
      <c r="B19" s="45"/>
      <c r="C19" s="45"/>
      <c r="D19" s="46"/>
      <c r="E19" s="48"/>
      <c r="F19" s="47"/>
      <c r="G19" s="93"/>
      <c r="H19" s="9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s="11" customFormat="1" ht="24.6" customHeight="1">
      <c r="A20" s="94"/>
      <c r="B20" s="95"/>
      <c r="C20" s="95"/>
      <c r="D20" s="95"/>
      <c r="E20" s="38" t="s">
        <v>6</v>
      </c>
      <c r="F20" s="47">
        <f>SUM(F7:F19)</f>
        <v>6257080</v>
      </c>
      <c r="G20" s="93"/>
      <c r="H20" s="49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s="11" customFormat="1" ht="24.6" customHeight="1">
      <c r="A21" s="94"/>
      <c r="B21" s="95"/>
      <c r="C21" s="95"/>
      <c r="D21" s="95"/>
      <c r="E21" s="38" t="s">
        <v>10</v>
      </c>
      <c r="F21" s="47">
        <f>F20*0.18</f>
        <v>1126274.3999999999</v>
      </c>
      <c r="G21" s="93"/>
      <c r="H21" s="42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s="14" customFormat="1" ht="25.5" customHeight="1">
      <c r="A22" s="36"/>
      <c r="B22" s="98" t="s">
        <v>16</v>
      </c>
      <c r="C22" s="98"/>
      <c r="D22" s="123">
        <f>F20+F21</f>
        <v>7383354.4000000004</v>
      </c>
      <c r="E22" s="124"/>
      <c r="F22" s="125"/>
      <c r="G22" s="55"/>
      <c r="H22" s="4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s="14" customFormat="1" ht="21.75" customHeight="1">
      <c r="A23" s="36"/>
      <c r="B23" s="99" t="s">
        <v>75</v>
      </c>
      <c r="C23" s="99"/>
      <c r="D23" s="22"/>
      <c r="E23" s="23"/>
      <c r="F23" s="23"/>
      <c r="G23" s="32"/>
      <c r="H23" s="12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s="14" customFormat="1" ht="21" customHeight="1">
      <c r="A24" s="36"/>
      <c r="B24" s="99" t="s">
        <v>74</v>
      </c>
      <c r="C24" s="99"/>
      <c r="D24" s="22"/>
      <c r="E24" s="23"/>
      <c r="F24" s="23"/>
      <c r="G24" s="32"/>
      <c r="H24" s="12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s="14" customFormat="1" ht="19.5" customHeight="1">
      <c r="A25" s="36"/>
      <c r="B25" s="33"/>
      <c r="C25" s="31"/>
      <c r="D25" s="22"/>
      <c r="E25" s="23"/>
      <c r="F25" s="23"/>
      <c r="G25" s="32"/>
      <c r="H25" s="12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54.75" customHeight="1">
      <c r="A26" s="97" t="s">
        <v>3</v>
      </c>
      <c r="B26" s="97"/>
      <c r="C26" s="96" t="s">
        <v>17</v>
      </c>
      <c r="D26" s="96"/>
      <c r="E26" s="96"/>
      <c r="F26" s="96"/>
      <c r="G26" s="96"/>
      <c r="H26" s="41"/>
    </row>
  </sheetData>
  <mergeCells count="10">
    <mergeCell ref="B3:G3"/>
    <mergeCell ref="G7:G21"/>
    <mergeCell ref="A20:D20"/>
    <mergeCell ref="A21:D21"/>
    <mergeCell ref="C26:G26"/>
    <mergeCell ref="A26:B26"/>
    <mergeCell ref="B22:C22"/>
    <mergeCell ref="B24:C24"/>
    <mergeCell ref="B23:C23"/>
    <mergeCell ref="D22:F22"/>
  </mergeCells>
  <phoneticPr fontId="8" type="noConversion"/>
  <pageMargins left="0.53125" right="0.23622047244094491" top="0.74803149606299213" bottom="0.74803149606299213" header="0.31496062992125984" footer="0.31496062992125984"/>
  <pageSetup paperSize="9" scale="63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23"/>
  <sheetViews>
    <sheetView topLeftCell="B4" zoomScale="70" zoomScaleNormal="70" workbookViewId="0">
      <selection activeCell="C23" sqref="C23:G23"/>
    </sheetView>
  </sheetViews>
  <sheetFormatPr defaultRowHeight="12.75"/>
  <cols>
    <col min="2" max="2" width="26.28515625" customWidth="1"/>
    <col min="3" max="3" width="74" customWidth="1"/>
    <col min="4" max="4" width="14.7109375" customWidth="1"/>
    <col min="5" max="5" width="22" customWidth="1"/>
    <col min="6" max="6" width="21.42578125" customWidth="1"/>
    <col min="7" max="7" width="28.140625" customWidth="1"/>
  </cols>
  <sheetData>
    <row r="1" spans="1:30" s="4" customFormat="1" ht="18.75">
      <c r="A1" s="34"/>
      <c r="B1" s="29"/>
      <c r="C1" s="29"/>
      <c r="D1" s="24"/>
      <c r="E1" s="25"/>
      <c r="F1" s="18"/>
      <c r="G1" s="18" t="s">
        <v>77</v>
      </c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1:30" s="4" customFormat="1" ht="15" customHeight="1">
      <c r="A2" s="34"/>
      <c r="B2" s="29"/>
      <c r="C2" s="29"/>
      <c r="D2" s="24"/>
      <c r="E2" s="25"/>
      <c r="F2" s="25"/>
      <c r="G2" s="17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s="4" customFormat="1" ht="22.5" customHeight="1">
      <c r="A3" s="34"/>
      <c r="B3" s="92" t="s">
        <v>73</v>
      </c>
      <c r="C3" s="92"/>
      <c r="D3" s="92"/>
      <c r="E3" s="92"/>
      <c r="F3" s="92"/>
      <c r="G3" s="92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 s="4" customFormat="1" ht="17.25" customHeight="1" thickBot="1">
      <c r="A4" s="35"/>
      <c r="B4" s="30"/>
      <c r="C4" s="30"/>
      <c r="D4" s="26"/>
      <c r="E4" s="27"/>
      <c r="F4" s="27"/>
      <c r="G4" s="20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0" s="6" customFormat="1" ht="54.75" customHeight="1">
      <c r="A5" s="53" t="s">
        <v>0</v>
      </c>
      <c r="B5" s="54" t="s">
        <v>1</v>
      </c>
      <c r="C5" s="51" t="s">
        <v>2</v>
      </c>
      <c r="D5" s="51" t="s">
        <v>4</v>
      </c>
      <c r="E5" s="52" t="s">
        <v>8</v>
      </c>
      <c r="F5" s="52" t="s">
        <v>9</v>
      </c>
      <c r="G5" s="118" t="s">
        <v>5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1:30" s="8" customFormat="1" ht="16.5" customHeight="1" thickBot="1">
      <c r="A6" s="122">
        <v>1</v>
      </c>
      <c r="B6" s="119">
        <v>2</v>
      </c>
      <c r="C6" s="120">
        <v>3</v>
      </c>
      <c r="D6" s="122">
        <v>4</v>
      </c>
      <c r="E6" s="120">
        <v>5</v>
      </c>
      <c r="F6" s="122">
        <v>6</v>
      </c>
      <c r="G6" s="121">
        <v>7</v>
      </c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s="89" customFormat="1" ht="18.75">
      <c r="A7" s="108">
        <v>1</v>
      </c>
      <c r="B7" s="109" t="s">
        <v>36</v>
      </c>
      <c r="C7" s="110" t="s">
        <v>37</v>
      </c>
      <c r="D7" s="108">
        <v>2</v>
      </c>
      <c r="E7" s="111">
        <v>280225.90000000002</v>
      </c>
      <c r="F7" s="112">
        <f>E7*D7</f>
        <v>560451.80000000005</v>
      </c>
      <c r="G7" s="113" t="s">
        <v>7</v>
      </c>
      <c r="H7" s="87"/>
      <c r="I7" s="86"/>
      <c r="J7" s="88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s="89" customFormat="1" ht="18.75">
      <c r="A8" s="74">
        <v>2</v>
      </c>
      <c r="B8" s="75" t="s">
        <v>38</v>
      </c>
      <c r="C8" s="91" t="s">
        <v>39</v>
      </c>
      <c r="D8" s="74">
        <v>4</v>
      </c>
      <c r="E8" s="76">
        <v>41930.9</v>
      </c>
      <c r="F8" s="71">
        <f>E8*D8</f>
        <v>167723.6</v>
      </c>
      <c r="G8" s="93"/>
      <c r="H8" s="87"/>
      <c r="I8" s="86"/>
      <c r="J8" s="88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s="89" customFormat="1" ht="18.75">
      <c r="A9" s="74">
        <v>3</v>
      </c>
      <c r="B9" s="75" t="s">
        <v>40</v>
      </c>
      <c r="C9" s="91" t="s">
        <v>41</v>
      </c>
      <c r="D9" s="74">
        <v>4</v>
      </c>
      <c r="E9" s="76">
        <v>90915.75</v>
      </c>
      <c r="F9" s="71">
        <f>E9*D9</f>
        <v>363663</v>
      </c>
      <c r="G9" s="93"/>
      <c r="H9" s="87"/>
      <c r="I9" s="86"/>
      <c r="J9" s="88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s="89" customFormat="1" ht="18.75">
      <c r="A10" s="74">
        <v>4</v>
      </c>
      <c r="B10" s="75" t="s">
        <v>42</v>
      </c>
      <c r="C10" s="91" t="s">
        <v>43</v>
      </c>
      <c r="D10" s="74">
        <v>2</v>
      </c>
      <c r="E10" s="76">
        <v>170688.8</v>
      </c>
      <c r="F10" s="71">
        <f>E10*D10</f>
        <v>341377.6</v>
      </c>
      <c r="G10" s="93"/>
      <c r="H10" s="87"/>
      <c r="I10" s="86"/>
      <c r="J10" s="88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s="89" customFormat="1" ht="18.75">
      <c r="A11" s="74">
        <v>5</v>
      </c>
      <c r="B11" s="75" t="s">
        <v>44</v>
      </c>
      <c r="C11" s="91" t="s">
        <v>43</v>
      </c>
      <c r="D11" s="74">
        <v>2</v>
      </c>
      <c r="E11" s="76">
        <v>119552.515</v>
      </c>
      <c r="F11" s="71">
        <f>E11*D11</f>
        <v>239105.03</v>
      </c>
      <c r="G11" s="93"/>
      <c r="H11" s="87"/>
      <c r="I11" s="86"/>
      <c r="J11" s="88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s="89" customFormat="1" ht="18.75">
      <c r="A12" s="74">
        <v>6</v>
      </c>
      <c r="B12" s="75" t="s">
        <v>45</v>
      </c>
      <c r="C12" s="91" t="s">
        <v>46</v>
      </c>
      <c r="D12" s="74">
        <v>7</v>
      </c>
      <c r="E12" s="76">
        <v>191832.42000000004</v>
      </c>
      <c r="F12" s="71">
        <f>E12*D12</f>
        <v>1342826.9400000004</v>
      </c>
      <c r="G12" s="93"/>
      <c r="H12" s="87"/>
      <c r="I12" s="86"/>
      <c r="J12" s="88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s="89" customFormat="1" ht="18.75">
      <c r="A13" s="74"/>
      <c r="B13" s="75"/>
      <c r="C13" s="91"/>
      <c r="D13" s="74"/>
      <c r="E13" s="76"/>
      <c r="F13" s="71">
        <f>E13*D13</f>
        <v>0</v>
      </c>
      <c r="G13" s="93"/>
      <c r="H13" s="87"/>
      <c r="I13" s="86"/>
      <c r="J13" s="88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s="89" customFormat="1" ht="18.75">
      <c r="A14" s="74"/>
      <c r="B14" s="75"/>
      <c r="C14" s="75"/>
      <c r="D14" s="74"/>
      <c r="E14" s="76"/>
      <c r="F14" s="71">
        <f>E14*D14</f>
        <v>0</v>
      </c>
      <c r="G14" s="93"/>
      <c r="H14" s="87"/>
      <c r="I14" s="86"/>
      <c r="J14" s="88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s="89" customFormat="1" ht="18.75">
      <c r="A15" s="74"/>
      <c r="B15" s="75"/>
      <c r="C15" s="75"/>
      <c r="D15" s="74"/>
      <c r="E15" s="76"/>
      <c r="F15" s="71">
        <f>E15*D15</f>
        <v>0</v>
      </c>
      <c r="G15" s="93"/>
      <c r="H15" s="87"/>
      <c r="I15" s="86"/>
      <c r="J15" s="88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s="11" customFormat="1" ht="18" customHeight="1">
      <c r="A16" s="74"/>
      <c r="B16" s="75"/>
      <c r="C16" s="75"/>
      <c r="D16" s="74"/>
      <c r="E16" s="76"/>
      <c r="F16" s="71">
        <f>E16*D16</f>
        <v>0</v>
      </c>
      <c r="G16" s="93"/>
      <c r="H16" s="49"/>
      <c r="I16" s="10"/>
      <c r="J16" s="9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</row>
    <row r="17" spans="1:30" s="11" customFormat="1" ht="24.6" customHeight="1">
      <c r="A17" s="94"/>
      <c r="B17" s="95"/>
      <c r="C17" s="95"/>
      <c r="D17" s="95"/>
      <c r="E17" s="38" t="s">
        <v>6</v>
      </c>
      <c r="F17" s="47">
        <f>SUM(F7:F16)</f>
        <v>3015147.9700000007</v>
      </c>
      <c r="G17" s="93"/>
      <c r="H17" s="49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</row>
    <row r="18" spans="1:30" s="11" customFormat="1" ht="24.6" customHeight="1">
      <c r="A18" s="94"/>
      <c r="B18" s="95"/>
      <c r="C18" s="95"/>
      <c r="D18" s="95"/>
      <c r="E18" s="38" t="s">
        <v>10</v>
      </c>
      <c r="F18" s="47">
        <f>F17*0.18</f>
        <v>542726.63460000011</v>
      </c>
      <c r="G18" s="93"/>
      <c r="H18" s="42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</row>
    <row r="19" spans="1:30" s="14" customFormat="1" ht="25.5" customHeight="1">
      <c r="A19" s="36"/>
      <c r="B19" s="101" t="s">
        <v>16</v>
      </c>
      <c r="C19" s="101"/>
      <c r="D19" s="123">
        <f>F17+F18</f>
        <v>3557874.6046000007</v>
      </c>
      <c r="E19" s="124"/>
      <c r="F19" s="125"/>
      <c r="G19" s="73"/>
      <c r="H19" s="4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</row>
    <row r="20" spans="1:30" s="14" customFormat="1" ht="21.75" customHeight="1">
      <c r="A20" s="36"/>
      <c r="B20" s="102" t="s">
        <v>75</v>
      </c>
      <c r="C20" s="102"/>
      <c r="D20" s="22"/>
      <c r="E20" s="23"/>
      <c r="F20" s="23"/>
      <c r="G20" s="77"/>
      <c r="H20" s="12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</row>
    <row r="21" spans="1:30" s="14" customFormat="1" ht="33.75" customHeight="1">
      <c r="A21" s="78"/>
      <c r="B21" s="100" t="s">
        <v>47</v>
      </c>
      <c r="C21" s="100"/>
      <c r="D21" s="79"/>
      <c r="E21" s="80"/>
      <c r="F21" s="80"/>
      <c r="G21" s="81"/>
      <c r="H21" s="12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</row>
    <row r="22" spans="1:30" s="14" customFormat="1" ht="19.5" customHeight="1">
      <c r="A22" s="84"/>
      <c r="B22" s="85"/>
      <c r="C22" s="85"/>
      <c r="D22" s="82"/>
      <c r="E22" s="83"/>
      <c r="F22" s="83"/>
      <c r="G22" s="32"/>
      <c r="H22" s="12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</row>
    <row r="23" spans="1:30" s="2" customFormat="1" ht="69.75" customHeight="1">
      <c r="A23" s="97" t="s">
        <v>3</v>
      </c>
      <c r="B23" s="97"/>
      <c r="C23" s="96" t="s">
        <v>17</v>
      </c>
      <c r="D23" s="96"/>
      <c r="E23" s="96"/>
      <c r="F23" s="96"/>
      <c r="G23" s="96"/>
      <c r="H23" s="4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</sheetData>
  <mergeCells count="10">
    <mergeCell ref="B21:C21"/>
    <mergeCell ref="A23:B23"/>
    <mergeCell ref="C23:G23"/>
    <mergeCell ref="B3:G3"/>
    <mergeCell ref="G7:G18"/>
    <mergeCell ref="A17:D17"/>
    <mergeCell ref="A18:D18"/>
    <mergeCell ref="B19:C19"/>
    <mergeCell ref="B20:C20"/>
    <mergeCell ref="D19:F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27"/>
  <sheetViews>
    <sheetView zoomScale="70" zoomScaleNormal="70" workbookViewId="0">
      <selection activeCell="E21" sqref="E21"/>
    </sheetView>
  </sheetViews>
  <sheetFormatPr defaultRowHeight="12.75"/>
  <cols>
    <col min="2" max="2" width="26.28515625" customWidth="1"/>
    <col min="3" max="3" width="68.140625" customWidth="1"/>
    <col min="4" max="4" width="19.5703125" customWidth="1"/>
    <col min="5" max="5" width="17.5703125" customWidth="1"/>
    <col min="6" max="6" width="19" customWidth="1"/>
    <col min="7" max="7" width="28.85546875" customWidth="1"/>
  </cols>
  <sheetData>
    <row r="1" spans="1:30" s="4" customFormat="1" ht="18.75">
      <c r="A1" s="34"/>
      <c r="B1" s="29"/>
      <c r="C1" s="29"/>
      <c r="D1" s="24"/>
      <c r="E1" s="25"/>
      <c r="F1" s="18"/>
      <c r="G1" s="18" t="s">
        <v>76</v>
      </c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1:30" s="4" customFormat="1" ht="15" customHeight="1">
      <c r="A2" s="34"/>
      <c r="B2" s="29"/>
      <c r="C2" s="29"/>
      <c r="D2" s="24"/>
      <c r="E2" s="25"/>
      <c r="F2" s="25"/>
      <c r="G2" s="17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s="4" customFormat="1" ht="22.5" customHeight="1">
      <c r="A3" s="34"/>
      <c r="B3" s="92" t="s">
        <v>73</v>
      </c>
      <c r="C3" s="92"/>
      <c r="D3" s="92"/>
      <c r="E3" s="92"/>
      <c r="F3" s="92"/>
      <c r="G3" s="92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 s="4" customFormat="1" ht="17.25" customHeight="1" thickBot="1">
      <c r="A4" s="35"/>
      <c r="B4" s="30"/>
      <c r="C4" s="30"/>
      <c r="D4" s="26"/>
      <c r="E4" s="27"/>
      <c r="F4" s="27"/>
      <c r="G4" s="20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0" s="6" customFormat="1" ht="61.5" customHeight="1" thickBot="1">
      <c r="A5" s="103" t="s">
        <v>0</v>
      </c>
      <c r="B5" s="104" t="s">
        <v>1</v>
      </c>
      <c r="C5" s="105" t="s">
        <v>2</v>
      </c>
      <c r="D5" s="105" t="s">
        <v>4</v>
      </c>
      <c r="E5" s="106" t="s">
        <v>8</v>
      </c>
      <c r="F5" s="106" t="s">
        <v>9</v>
      </c>
      <c r="G5" s="107" t="s">
        <v>5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1:30" s="8" customFormat="1" ht="16.5" customHeight="1" thickBot="1">
      <c r="A6" s="114">
        <v>1</v>
      </c>
      <c r="B6" s="115">
        <v>2</v>
      </c>
      <c r="C6" s="116">
        <v>3</v>
      </c>
      <c r="D6" s="115">
        <v>4</v>
      </c>
      <c r="E6" s="115">
        <v>5</v>
      </c>
      <c r="F6" s="116">
        <v>6</v>
      </c>
      <c r="G6" s="117">
        <v>7</v>
      </c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s="89" customFormat="1" ht="18.75">
      <c r="A7" s="108">
        <v>1</v>
      </c>
      <c r="B7" s="109" t="s">
        <v>48</v>
      </c>
      <c r="C7" s="110" t="s">
        <v>49</v>
      </c>
      <c r="D7" s="108">
        <v>7</v>
      </c>
      <c r="E7" s="111">
        <v>31363.104299999999</v>
      </c>
      <c r="F7" s="112">
        <f>E7*D7</f>
        <v>219541.73009999999</v>
      </c>
      <c r="G7" s="113" t="s">
        <v>7</v>
      </c>
      <c r="H7" s="87"/>
      <c r="I7" s="86"/>
      <c r="J7" s="88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s="89" customFormat="1" ht="18.75">
      <c r="A8" s="74">
        <v>2</v>
      </c>
      <c r="B8" s="75" t="s">
        <v>50</v>
      </c>
      <c r="C8" s="91" t="s">
        <v>51</v>
      </c>
      <c r="D8" s="74">
        <v>2</v>
      </c>
      <c r="E8" s="76">
        <v>220348.05</v>
      </c>
      <c r="F8" s="71">
        <f>E8*D8</f>
        <v>440696.1</v>
      </c>
      <c r="G8" s="93"/>
      <c r="H8" s="87"/>
      <c r="I8" s="86"/>
      <c r="J8" s="88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s="89" customFormat="1" ht="18.75">
      <c r="A9" s="74">
        <v>3</v>
      </c>
      <c r="B9" s="75" t="s">
        <v>52</v>
      </c>
      <c r="C9" s="91" t="s">
        <v>53</v>
      </c>
      <c r="D9" s="74">
        <v>14</v>
      </c>
      <c r="E9" s="76">
        <v>16265.6</v>
      </c>
      <c r="F9" s="71">
        <f>E9*D9</f>
        <v>227718.39999999999</v>
      </c>
      <c r="G9" s="93"/>
      <c r="H9" s="87"/>
      <c r="I9" s="86"/>
      <c r="J9" s="88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s="89" customFormat="1" ht="18.75">
      <c r="A10" s="74">
        <v>4</v>
      </c>
      <c r="B10" s="75" t="s">
        <v>54</v>
      </c>
      <c r="C10" s="91" t="s">
        <v>55</v>
      </c>
      <c r="D10" s="74">
        <v>14</v>
      </c>
      <c r="E10" s="76">
        <v>78074.880000000005</v>
      </c>
      <c r="F10" s="71">
        <f>E10*D10</f>
        <v>1093048.3200000001</v>
      </c>
      <c r="G10" s="93"/>
      <c r="H10" s="87"/>
      <c r="I10" s="86"/>
      <c r="J10" s="88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s="89" customFormat="1" ht="18.75">
      <c r="A11" s="74">
        <v>5</v>
      </c>
      <c r="B11" s="75" t="s">
        <v>56</v>
      </c>
      <c r="C11" s="91" t="s">
        <v>57</v>
      </c>
      <c r="D11" s="74">
        <v>13</v>
      </c>
      <c r="E11" s="76">
        <v>32531.200000000001</v>
      </c>
      <c r="F11" s="71">
        <f>E11*D11</f>
        <v>422905.60000000003</v>
      </c>
      <c r="G11" s="93"/>
      <c r="H11" s="87"/>
      <c r="I11" s="86"/>
      <c r="J11" s="88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s="89" customFormat="1" ht="18.75">
      <c r="A12" s="74">
        <v>6</v>
      </c>
      <c r="B12" s="75" t="s">
        <v>58</v>
      </c>
      <c r="C12" s="91" t="s">
        <v>59</v>
      </c>
      <c r="D12" s="74">
        <v>7</v>
      </c>
      <c r="E12" s="76">
        <v>113859.20000000001</v>
      </c>
      <c r="F12" s="71">
        <f>E12*D12</f>
        <v>797014.40000000014</v>
      </c>
      <c r="G12" s="93"/>
      <c r="H12" s="87"/>
      <c r="I12" s="86"/>
      <c r="J12" s="88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s="89" customFormat="1" ht="18.75">
      <c r="A13" s="74">
        <v>7</v>
      </c>
      <c r="B13" s="75" t="s">
        <v>60</v>
      </c>
      <c r="C13" s="91" t="s">
        <v>61</v>
      </c>
      <c r="D13" s="74">
        <v>17</v>
      </c>
      <c r="E13" s="76">
        <v>26024.959999999999</v>
      </c>
      <c r="F13" s="71">
        <f>E13*D13</f>
        <v>442424.32000000001</v>
      </c>
      <c r="G13" s="93"/>
      <c r="H13" s="87"/>
      <c r="I13" s="86"/>
      <c r="J13" s="88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s="89" customFormat="1" ht="31.5">
      <c r="A14" s="74">
        <v>8</v>
      </c>
      <c r="B14" s="75" t="s">
        <v>62</v>
      </c>
      <c r="C14" s="91" t="s">
        <v>63</v>
      </c>
      <c r="D14" s="74">
        <v>6</v>
      </c>
      <c r="E14" s="76">
        <v>128152.79</v>
      </c>
      <c r="F14" s="71">
        <f>E14*D14</f>
        <v>768916.74</v>
      </c>
      <c r="G14" s="93"/>
      <c r="H14" s="87"/>
      <c r="I14" s="86"/>
      <c r="J14" s="88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s="89" customFormat="1" ht="18.75">
      <c r="A15" s="74">
        <v>9</v>
      </c>
      <c r="B15" s="75" t="s">
        <v>64</v>
      </c>
      <c r="C15" s="91" t="s">
        <v>65</v>
      </c>
      <c r="D15" s="74">
        <v>16</v>
      </c>
      <c r="E15" s="76">
        <v>82954.559999999998</v>
      </c>
      <c r="F15" s="71">
        <f>E15*D15</f>
        <v>1327272.96</v>
      </c>
      <c r="G15" s="93"/>
      <c r="H15" s="87"/>
      <c r="I15" s="86"/>
      <c r="J15" s="88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s="89" customFormat="1" ht="18.75">
      <c r="A16" s="74">
        <v>10</v>
      </c>
      <c r="B16" s="75" t="s">
        <v>45</v>
      </c>
      <c r="C16" s="91" t="s">
        <v>46</v>
      </c>
      <c r="D16" s="74">
        <v>20</v>
      </c>
      <c r="E16" s="76">
        <v>191832.42000000004</v>
      </c>
      <c r="F16" s="71">
        <f>E16*D16</f>
        <v>3836648.4000000008</v>
      </c>
      <c r="G16" s="93"/>
      <c r="H16" s="87"/>
      <c r="I16" s="86"/>
      <c r="J16" s="88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s="89" customFormat="1" ht="18.75">
      <c r="A17" s="74">
        <v>11</v>
      </c>
      <c r="B17" s="75" t="s">
        <v>66</v>
      </c>
      <c r="C17" s="91" t="s">
        <v>67</v>
      </c>
      <c r="D17" s="74">
        <v>4</v>
      </c>
      <c r="E17" s="76">
        <v>62113.41</v>
      </c>
      <c r="F17" s="71">
        <f>E17*D17</f>
        <v>248453.64</v>
      </c>
      <c r="G17" s="93"/>
      <c r="H17" s="87"/>
      <c r="I17" s="86"/>
      <c r="J17" s="88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s="89" customFormat="1" ht="31.5">
      <c r="A18" s="74">
        <v>12</v>
      </c>
      <c r="B18" s="75" t="s">
        <v>68</v>
      </c>
      <c r="C18" s="91" t="s">
        <v>69</v>
      </c>
      <c r="D18" s="74">
        <v>77</v>
      </c>
      <c r="E18" s="76">
        <v>8132.8</v>
      </c>
      <c r="F18" s="71">
        <f>E18*D18</f>
        <v>626225.6</v>
      </c>
      <c r="G18" s="93"/>
      <c r="H18" s="87"/>
      <c r="I18" s="86"/>
      <c r="J18" s="88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s="89" customFormat="1" ht="18.75">
      <c r="A19" s="74">
        <v>13</v>
      </c>
      <c r="B19" s="75" t="s">
        <v>70</v>
      </c>
      <c r="C19" s="91" t="s">
        <v>71</v>
      </c>
      <c r="D19" s="74">
        <v>6</v>
      </c>
      <c r="E19" s="76">
        <v>23330.97</v>
      </c>
      <c r="F19" s="71">
        <f>E19*D19</f>
        <v>139985.82</v>
      </c>
      <c r="G19" s="93"/>
      <c r="H19" s="87"/>
      <c r="I19" s="86"/>
      <c r="J19" s="88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s="89" customFormat="1" ht="18.75">
      <c r="A20" s="74"/>
      <c r="B20" s="75"/>
      <c r="C20" s="75"/>
      <c r="D20" s="74"/>
      <c r="E20" s="76"/>
      <c r="F20" s="71">
        <f>E20*D20</f>
        <v>0</v>
      </c>
      <c r="G20" s="93"/>
      <c r="H20" s="87"/>
      <c r="I20" s="86"/>
      <c r="J20" s="88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s="11" customFormat="1" ht="24.6" customHeight="1">
      <c r="A21" s="94"/>
      <c r="B21" s="95"/>
      <c r="C21" s="95"/>
      <c r="D21" s="95"/>
      <c r="E21" s="38" t="s">
        <v>6</v>
      </c>
      <c r="F21" s="47">
        <f>SUM(F7:F20)</f>
        <v>10590852.030100001</v>
      </c>
      <c r="G21" s="93"/>
      <c r="H21" s="49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</row>
    <row r="22" spans="1:30" s="11" customFormat="1" ht="24.6" customHeight="1">
      <c r="A22" s="94"/>
      <c r="B22" s="95"/>
      <c r="C22" s="95"/>
      <c r="D22" s="95"/>
      <c r="E22" s="38" t="s">
        <v>10</v>
      </c>
      <c r="F22" s="47">
        <f>F21*0.18</f>
        <v>1906353.3654180001</v>
      </c>
      <c r="G22" s="93"/>
      <c r="H22" s="42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</row>
    <row r="23" spans="1:30" s="14" customFormat="1" ht="25.5" customHeight="1">
      <c r="A23" s="36"/>
      <c r="B23" s="101" t="s">
        <v>16</v>
      </c>
      <c r="C23" s="101"/>
      <c r="D23" s="123">
        <f>F21+F22</f>
        <v>12497205.395518001</v>
      </c>
      <c r="E23" s="124"/>
      <c r="F23" s="125"/>
      <c r="G23" s="73"/>
      <c r="H23" s="4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</row>
    <row r="24" spans="1:30" s="14" customFormat="1" ht="21.75" customHeight="1">
      <c r="A24" s="36"/>
      <c r="B24" s="102" t="s">
        <v>75</v>
      </c>
      <c r="C24" s="102"/>
      <c r="D24" s="22"/>
      <c r="E24" s="23"/>
      <c r="F24" s="23"/>
      <c r="G24" s="77"/>
      <c r="H24" s="12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</row>
    <row r="25" spans="1:30" s="14" customFormat="1" ht="33.75" customHeight="1">
      <c r="A25" s="78"/>
      <c r="B25" s="100" t="s">
        <v>72</v>
      </c>
      <c r="C25" s="100"/>
      <c r="D25" s="79"/>
      <c r="E25" s="80"/>
      <c r="F25" s="80"/>
      <c r="G25" s="81"/>
      <c r="H25" s="12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</row>
    <row r="26" spans="1:30" s="14" customFormat="1" ht="19.5" customHeight="1">
      <c r="A26" s="84"/>
      <c r="B26" s="85"/>
      <c r="C26" s="85"/>
      <c r="D26" s="82"/>
      <c r="E26" s="83"/>
      <c r="F26" s="83"/>
      <c r="G26" s="32"/>
      <c r="H26" s="12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</row>
    <row r="27" spans="1:30" s="2" customFormat="1" ht="64.5" customHeight="1">
      <c r="A27" s="97" t="s">
        <v>3</v>
      </c>
      <c r="B27" s="97"/>
      <c r="C27" s="96" t="s">
        <v>17</v>
      </c>
      <c r="D27" s="96"/>
      <c r="E27" s="96"/>
      <c r="F27" s="96"/>
      <c r="G27" s="96"/>
      <c r="H27" s="4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</sheetData>
  <mergeCells count="10">
    <mergeCell ref="B25:C25"/>
    <mergeCell ref="A27:B27"/>
    <mergeCell ref="C27:G27"/>
    <mergeCell ref="B3:G3"/>
    <mergeCell ref="G7:G22"/>
    <mergeCell ref="A21:D21"/>
    <mergeCell ref="A22:D22"/>
    <mergeCell ref="B23:C23"/>
    <mergeCell ref="B24:C24"/>
    <mergeCell ref="D23:F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DWDM,SDH Приложение №1.3</vt:lpstr>
      <vt:lpstr>IP-MPLS Приложение №1.2</vt:lpstr>
      <vt:lpstr>IP-MPLS Приложение №1.1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2015-01-23T06:24:38Z</cp:lastPrinted>
  <dcterms:created xsi:type="dcterms:W3CDTF">2011-10-27T10:58:53Z</dcterms:created>
  <dcterms:modified xsi:type="dcterms:W3CDTF">2015-02-11T10:38:09Z</dcterms:modified>
</cp:coreProperties>
</file>